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240" windowHeight="128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<sst xmlns="http://schemas.openxmlformats.org/spreadsheetml/2006/main" count="7" uniqueCount="7">
  <si>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Stratum (j)</t>
  </si>
  <si>
    <r>
      <t>N</t>
    </r>
    <r>
      <rPr>
        <vertAlign val="subscript"/>
        <sz val="16"/>
        <rFont val="Times New Roman"/>
        <family val="0"/>
      </rPr>
      <t>j</t>
    </r>
  </si>
  <si>
    <r>
      <t>n</t>
    </r>
    <r>
      <rPr>
        <vertAlign val="subscript"/>
        <sz val="16"/>
        <rFont val="Times New Roman"/>
        <family val="0"/>
      </rPr>
      <t>j</t>
    </r>
  </si>
  <si>
    <t>Total</t>
  </si>
  <si>
    <t>DxF</t>
  </si>
  <si>
    <t>HxIxJ</t>
  </si>
  <si>
    <t>Margin of Err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</si>
</sst>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Times New Roman"/>
      <family val="0"/>
    </font>
    <font>
      <sz val="16"/>
      <name val="Times New Roman"/>
      <family val="0"/>
    </font>
    <font>
      <vertAlign val="subscript"/>
      <sz val="16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5.emf" /><Relationship Id="rId9" Type="http://schemas.openxmlformats.org/officeDocument/2006/relationships/image" Target="../media/image11.emf" /><Relationship Id="rId10" Type="http://schemas.openxmlformats.org/officeDocument/2006/relationships/image" Target="../media/image9.emf" /><Relationship Id="rId11" Type="http://schemas.openxmlformats.org/officeDocument/2006/relationships/image" Target="../media/image6.emf" /><Relationship Id="rId12" Type="http://schemas.openxmlformats.org/officeDocument/2006/relationships/image" Target="../media/image1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I23" sqref="I23"/>
    </sheetView>
  </sheetViews>
  <sheetFormatPr defaultColWidth="11.00390625" defaultRowHeight="12.75"/>
  <cols>
    <col min="2" max="2" width="6.375" style="0" customWidth="1"/>
    <col min="3" max="3" width="6.25390625" style="0" customWidth="1"/>
    <col min="4" max="4" width="6.375" style="0" customWidth="1"/>
    <col min="5" max="5" width="7.75390625" style="0" customWidth="1"/>
    <col min="6" max="6" width="6.875" style="0" customWidth="1"/>
    <col min="7" max="7" width="7.00390625" style="0" customWidth="1"/>
    <col min="8" max="8" width="7.625" style="0" customWidth="1"/>
    <col min="10" max="10" width="7.625" style="0" customWidth="1"/>
    <col min="11" max="11" width="8.375" style="0" customWidth="1"/>
  </cols>
  <sheetData>
    <row r="1" spans="1:11" ht="42" customHeight="1">
      <c r="A1" s="2" t="s">
        <v>0</v>
      </c>
      <c r="B1" s="3" t="s">
        <v>1</v>
      </c>
      <c r="C1" s="3" t="s">
        <v>2</v>
      </c>
      <c r="D1" s="2"/>
      <c r="E1" s="2"/>
      <c r="F1" s="1"/>
      <c r="G1" s="4" t="s">
        <v>4</v>
      </c>
      <c r="K1" s="4" t="s">
        <v>5</v>
      </c>
    </row>
    <row r="2" spans="1:11" ht="12.75">
      <c r="A2" s="1">
        <v>1</v>
      </c>
      <c r="B2" s="1">
        <v>400</v>
      </c>
      <c r="C2" s="1">
        <v>98</v>
      </c>
      <c r="D2" s="1">
        <v>24.1</v>
      </c>
      <c r="E2" s="5">
        <v>5575</v>
      </c>
      <c r="F2">
        <f aca="true" t="shared" si="0" ref="F2:F7">B2/$B$8</f>
        <v>0.5722460658082976</v>
      </c>
      <c r="G2">
        <f aca="true" t="shared" si="1" ref="G2:G7">F2*D2</f>
        <v>13.791130185979974</v>
      </c>
      <c r="H2">
        <f aca="true" t="shared" si="2" ref="H2:H7">F2^2</f>
        <v>0.3274655598330745</v>
      </c>
      <c r="I2">
        <f aca="true" t="shared" si="3" ref="I2:I7">E2/C2</f>
        <v>56.88775510204081</v>
      </c>
      <c r="J2">
        <f aca="true" t="shared" si="4" ref="J2:J7">(B2-C2)/B2</f>
        <v>0.755</v>
      </c>
      <c r="K2">
        <f aca="true" t="shared" si="5" ref="K2:K7">H2*I2*J2</f>
        <v>14.06472933196316</v>
      </c>
    </row>
    <row r="3" spans="1:11" ht="12.75">
      <c r="A3" s="1">
        <v>2</v>
      </c>
      <c r="B3" s="1">
        <v>30</v>
      </c>
      <c r="C3" s="1">
        <v>10</v>
      </c>
      <c r="D3" s="1">
        <v>25.6</v>
      </c>
      <c r="E3" s="5">
        <v>4064</v>
      </c>
      <c r="F3">
        <f t="shared" si="0"/>
        <v>0.04291845493562232</v>
      </c>
      <c r="G3">
        <f t="shared" si="1"/>
        <v>1.0987124463519313</v>
      </c>
      <c r="H3">
        <f t="shared" si="2"/>
        <v>0.0018419937740610437</v>
      </c>
      <c r="I3">
        <f t="shared" si="3"/>
        <v>406.4</v>
      </c>
      <c r="J3">
        <f t="shared" si="4"/>
        <v>0.6666666666666666</v>
      </c>
      <c r="K3">
        <f t="shared" si="5"/>
        <v>0.49905751318560543</v>
      </c>
    </row>
    <row r="4" spans="1:11" ht="12.75">
      <c r="A4" s="1">
        <v>3</v>
      </c>
      <c r="B4" s="1">
        <v>61</v>
      </c>
      <c r="C4" s="1">
        <v>37</v>
      </c>
      <c r="D4" s="1">
        <v>267.6</v>
      </c>
      <c r="E4" s="5">
        <v>347556</v>
      </c>
      <c r="F4">
        <f t="shared" si="0"/>
        <v>0.08726752503576538</v>
      </c>
      <c r="G4">
        <f t="shared" si="1"/>
        <v>23.352789699570817</v>
      </c>
      <c r="H4">
        <f t="shared" si="2"/>
        <v>0.007615620925867936</v>
      </c>
      <c r="I4">
        <f t="shared" si="3"/>
        <v>9393.405405405405</v>
      </c>
      <c r="J4">
        <f t="shared" si="4"/>
        <v>0.39344262295081966</v>
      </c>
      <c r="K4">
        <f t="shared" si="5"/>
        <v>28.14555335235399</v>
      </c>
    </row>
    <row r="5" spans="1:11" ht="12.75">
      <c r="A5" s="1">
        <v>4</v>
      </c>
      <c r="B5" s="1">
        <v>18</v>
      </c>
      <c r="C5" s="1">
        <v>6</v>
      </c>
      <c r="D5" s="1">
        <v>179</v>
      </c>
      <c r="E5" s="5">
        <v>22789</v>
      </c>
      <c r="F5">
        <f t="shared" si="0"/>
        <v>0.02575107296137339</v>
      </c>
      <c r="G5">
        <f t="shared" si="1"/>
        <v>4.609442060085837</v>
      </c>
      <c r="H5">
        <f t="shared" si="2"/>
        <v>0.0006631177586619758</v>
      </c>
      <c r="I5">
        <f t="shared" si="3"/>
        <v>3798.1666666666665</v>
      </c>
      <c r="J5">
        <f t="shared" si="4"/>
        <v>0.6666666666666666</v>
      </c>
      <c r="K5">
        <f t="shared" si="5"/>
        <v>1.6790878446830848</v>
      </c>
    </row>
    <row r="6" spans="1:11" ht="12.75">
      <c r="A6" s="1">
        <v>5</v>
      </c>
      <c r="B6" s="1">
        <v>70</v>
      </c>
      <c r="C6" s="1">
        <v>39</v>
      </c>
      <c r="D6" s="1">
        <v>293.7</v>
      </c>
      <c r="E6" s="5">
        <v>123578</v>
      </c>
      <c r="F6">
        <f t="shared" si="0"/>
        <v>0.10014306151645208</v>
      </c>
      <c r="G6">
        <f t="shared" si="1"/>
        <v>29.412017167381975</v>
      </c>
      <c r="H6">
        <f t="shared" si="2"/>
        <v>0.010028632769887906</v>
      </c>
      <c r="I6">
        <f t="shared" si="3"/>
        <v>3168.6666666666665</v>
      </c>
      <c r="J6">
        <f t="shared" si="4"/>
        <v>0.44285714285714284</v>
      </c>
      <c r="K6">
        <f t="shared" si="5"/>
        <v>14.0728460782247</v>
      </c>
    </row>
    <row r="7" spans="1:11" ht="12.75">
      <c r="A7" s="1">
        <v>6</v>
      </c>
      <c r="B7" s="1">
        <v>120</v>
      </c>
      <c r="C7" s="1">
        <v>21</v>
      </c>
      <c r="D7" s="1">
        <v>33.2</v>
      </c>
      <c r="E7" s="5">
        <v>9795</v>
      </c>
      <c r="F7">
        <f t="shared" si="0"/>
        <v>0.17167381974248927</v>
      </c>
      <c r="G7">
        <f t="shared" si="1"/>
        <v>5.699570815450644</v>
      </c>
      <c r="H7">
        <f t="shared" si="2"/>
        <v>0.0294719003849767</v>
      </c>
      <c r="I7">
        <f t="shared" si="3"/>
        <v>466.42857142857144</v>
      </c>
      <c r="J7">
        <f t="shared" si="4"/>
        <v>0.825</v>
      </c>
      <c r="K7">
        <f t="shared" si="5"/>
        <v>11.340892524926122</v>
      </c>
    </row>
    <row r="8" spans="1:11" ht="12.75">
      <c r="A8" s="4" t="s">
        <v>3</v>
      </c>
      <c r="B8" s="4">
        <f>SUM(B2:B7)</f>
        <v>699</v>
      </c>
      <c r="C8" s="4"/>
      <c r="D8" s="4"/>
      <c r="E8" s="4"/>
      <c r="F8" s="4">
        <f>SUM(F2:F7)</f>
        <v>1</v>
      </c>
      <c r="G8" s="4">
        <f>SUM(G2:G7)</f>
        <v>77.96366237482118</v>
      </c>
      <c r="H8" s="4"/>
      <c r="I8" s="4"/>
      <c r="J8" s="4"/>
      <c r="K8" s="4">
        <f>SUM(K2:K7)</f>
        <v>69.80216664533665</v>
      </c>
    </row>
    <row r="9" ht="12.75">
      <c r="B9" s="1"/>
    </row>
    <row r="10" ht="33" customHeight="1">
      <c r="B10" s="1">
        <f>G8</f>
        <v>77.96366237482118</v>
      </c>
    </row>
    <row r="11" ht="24.75" customHeight="1">
      <c r="B11" s="1">
        <f>SQRT(K8)</f>
        <v>8.35476909587193</v>
      </c>
    </row>
    <row r="12" ht="31.5" customHeight="1">
      <c r="B12" s="5">
        <f>B8*B10</f>
        <v>54496.600000000006</v>
      </c>
    </row>
    <row r="13" ht="31.5" customHeight="1">
      <c r="B13" s="1">
        <f>B8*B11</f>
        <v>5839.983598014479</v>
      </c>
    </row>
    <row r="14" ht="19.5" customHeight="1">
      <c r="B14" s="1">
        <v>0.05</v>
      </c>
    </row>
    <row r="15" ht="27" customHeight="1">
      <c r="B15" s="1">
        <f>NORMINV(1-B14/2,0,1)</f>
        <v>1.959963984540054</v>
      </c>
    </row>
    <row r="16" spans="1:2" ht="12.75">
      <c r="A16" t="s">
        <v>6</v>
      </c>
      <c r="B16" s="5">
        <f>B15*B13</f>
        <v>11446.15752241302</v>
      </c>
    </row>
  </sheetData>
  <printOptions/>
  <pageMargins left="0.75" right="0.75" top="1" bottom="1" header="0.5" footer="0.5"/>
  <pageSetup orientation="landscape" paperSize="9"/>
  <legacyDrawing r:id="rId13"/>
  <oleObjects>
    <oleObject progId="Equation.3" shapeId="70051" r:id="rId1"/>
    <oleObject progId="Equation.3" shapeId="73882" r:id="rId2"/>
    <oleObject progId="Equation.3" shapeId="96957" r:id="rId3"/>
    <oleObject progId="Equation.3" shapeId="98491" r:id="rId4"/>
    <oleObject progId="Equation.3" shapeId="99123" r:id="rId5"/>
    <oleObject progId="Equation.3" shapeId="128260" r:id="rId6"/>
    <oleObject progId="Equation.3" shapeId="149438" r:id="rId7"/>
    <oleObject progId="Equation.3" shapeId="169149" r:id="rId8"/>
    <oleObject progId="Equation.3" shapeId="180417" r:id="rId9"/>
    <oleObject progId="Equation.3" shapeId="204782" r:id="rId10"/>
    <oleObject progId="Equation.3" shapeId="219251" r:id="rId11"/>
    <oleObject progId="Equation.3" shapeId="222525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Monroe</dc:creator>
  <cp:keywords/>
  <dc:description/>
  <cp:lastModifiedBy>Earl Monroe</cp:lastModifiedBy>
  <cp:lastPrinted>2007-03-22T01:28:44Z</cp:lastPrinted>
  <dcterms:created xsi:type="dcterms:W3CDTF">2007-03-20T02:22:41Z</dcterms:created>
  <cp:category/>
  <cp:version/>
  <cp:contentType/>
  <cp:contentStatus/>
</cp:coreProperties>
</file>